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'doc1'!$A$1:$H$85</definedName>
  </definedNames>
  <calcPr fullCalcOnLoad="1"/>
</workbook>
</file>

<file path=xl/sharedStrings.xml><?xml version="1.0" encoding="utf-8"?>
<sst xmlns="http://schemas.openxmlformats.org/spreadsheetml/2006/main" count="107" uniqueCount="85">
  <si>
    <t>Dział</t>
  </si>
  <si>
    <t>Rozdział</t>
  </si>
  <si>
    <t>Treść</t>
  </si>
  <si>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</si>
  <si>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</si>
  <si>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</si>
  <si>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</si>
  <si>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</si>
  <si>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</si>
  <si>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600</t>
  </si>
  <si>
    <t>Transport i łączność</t>
  </si>
  <si>
    <t>60014</t>
  </si>
  <si>
    <t>Drogi publiczne powiatowe</t>
  </si>
  <si>
    <t>60016</t>
  </si>
  <si>
    <t>Drogi publiczne gminne</t>
  </si>
  <si>
    <t>750</t>
  </si>
  <si>
    <t>Administracja publiczna</t>
  </si>
  <si>
    <t>75023</t>
  </si>
  <si>
    <t>Urzędy gmin (miast i miast na prawach powiatu)</t>
  </si>
  <si>
    <t>6060</t>
  </si>
  <si>
    <t>Wydatki na zakupy inwestycyjne jednostek budżetowych</t>
  </si>
  <si>
    <t>801</t>
  </si>
  <si>
    <t>Oświata i wychowanie</t>
  </si>
  <si>
    <t>80101</t>
  </si>
  <si>
    <t>Szkoły podstawowe</t>
  </si>
  <si>
    <t>900</t>
  </si>
  <si>
    <t>Gospodarka komunalna i ochrona środowiska</t>
  </si>
  <si>
    <t>90015</t>
  </si>
  <si>
    <t>Oświetlenie ulic, placów i dróg</t>
  </si>
  <si>
    <t>90095</t>
  </si>
  <si>
    <t>Pozostała działalność</t>
  </si>
  <si>
    <t>Plan</t>
  </si>
  <si>
    <t>Wykonanie</t>
  </si>
  <si>
    <t>%</t>
  </si>
  <si>
    <t>Załącznik Nr 3b</t>
  </si>
  <si>
    <t>Budowa sieci wodociągowej w Krogulczy Suchej (Dworskie)</t>
  </si>
  <si>
    <t>Kanalizacja</t>
  </si>
  <si>
    <t>Odwiert studni w Chronowie Wsi</t>
  </si>
  <si>
    <t>Budowa drogi gminnej Guzów Kolonia</t>
  </si>
  <si>
    <t>Budowa drogi gminnej w Zaborowiu</t>
  </si>
  <si>
    <t>Budowa oświetlenia w Dobrucie na odcinku 520 m</t>
  </si>
  <si>
    <t>Wykonanie zadań inwestycyjnych w I półroczu 2009 roku</t>
  </si>
  <si>
    <t>§</t>
  </si>
  <si>
    <t>Rozbudowa hydrofoni Dobrut (montaż odżelaziaczy i odmanganiaczy)</t>
  </si>
  <si>
    <t>Sprężarka na hydorfonię w Orońsku</t>
  </si>
  <si>
    <t>Budowa sieci wodociągowej Orońsko                                ul. Witosa</t>
  </si>
  <si>
    <t>Budowa mechaniczno - bilogicznej oczyszczalni ścieków w Orońsku</t>
  </si>
  <si>
    <t>Budowa chodnika przy drodze powiatowej Łaziska</t>
  </si>
  <si>
    <t>Budowa chodnika przy drodze powiatowej Orońsko ul. Brandta</t>
  </si>
  <si>
    <t>Budowa drogi Tomaszów - Ruda Wielka</t>
  </si>
  <si>
    <t>Przebudowa drogi gminnej - ul. Rzecznej w Orońsku</t>
  </si>
  <si>
    <t>Przebudowa drogi gminnej w miejscowości Chronów-Kolonia Dolna</t>
  </si>
  <si>
    <t>Budowa drogi gminnej Guzów (Wólka Guzowska)</t>
  </si>
  <si>
    <t>Budowa drogi gminnej w miejscowości Ciepła</t>
  </si>
  <si>
    <t>Budowa drogi gminnej Krogulcza Mokra</t>
  </si>
  <si>
    <t>Zakup zestawów komputerowych                                           z oprogramowaniami (komputer i pragram KASA,  komp.płace, program Geodezja)do UG</t>
  </si>
  <si>
    <t>Budowa ogrodzenia wokół budynku Urzędu Gminy</t>
  </si>
  <si>
    <t>Budowa ogrodzenia przy PSP Ciepła</t>
  </si>
  <si>
    <t>Budowa budynku przedszkola z obiektami budowlanymi w Orońsku ul. Topolowa</t>
  </si>
  <si>
    <t>Budowa oświetlenia w Krogulczy Suchej (Baćmaga)</t>
  </si>
  <si>
    <t>Budowa oświetlenia Orońsko ul. Górna</t>
  </si>
  <si>
    <t>Budowa oświetlenia Orońsko Os. Sady (przy boisku)</t>
  </si>
  <si>
    <t>Budowa oświetlenia Orońsko ul. Witosa</t>
  </si>
  <si>
    <t>Budowa oświetlenia ulicznego w Gozdkowie</t>
  </si>
  <si>
    <t>Zagospodarowanie centrum Orońska - budowa boiska, parkingu, chodników</t>
  </si>
  <si>
    <t>Termomodernizacja budynku po bazie ZGKiM</t>
  </si>
  <si>
    <t>Budowa boisk wielofunkcyjnych "Orlik 2012"</t>
  </si>
  <si>
    <t>Budowa trybun na boisku sportowym</t>
  </si>
  <si>
    <t>60011</t>
  </si>
  <si>
    <t>Drogi publiczne krajowe</t>
  </si>
  <si>
    <t>Budowa drogi gminnej Orońsko ul Górna</t>
  </si>
  <si>
    <t>80104</t>
  </si>
  <si>
    <t>Przedszkola</t>
  </si>
  <si>
    <t>921</t>
  </si>
  <si>
    <t>Kultura i ochrona dziedzictwa narodowego</t>
  </si>
  <si>
    <t>92109</t>
  </si>
  <si>
    <t>Domy i ośrodki kultury, świetlice i kluby</t>
  </si>
  <si>
    <t>926</t>
  </si>
  <si>
    <t>Kultura fizyczna i sport</t>
  </si>
  <si>
    <t>92601</t>
  </si>
  <si>
    <t>Obiekty sportowe</t>
  </si>
  <si>
    <t>6058</t>
  </si>
  <si>
    <t>6059</t>
  </si>
  <si>
    <t>Budowa drogi gminnej Chronów Kolonia-Dolna (Beresińska, prawa strona)</t>
  </si>
  <si>
    <t>Budowa chodnika wzdłuż drogi krajowej E-7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</si>
</sst>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#,##0.00_ ;\-#,##0.00\ 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0"/>
    </font>
    <font>
      <sz val="12"/>
      <name val="Times New Roman"/>
      <family val="1"/>
    </font>
    <font>
      <b/>
      <sz val="10"/>
      <color indexed="8"/>
      <name val="Arial"/>
      <family val="0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18" fillId="3" borderId="1" applyNumberFormat="0" applyAlignment="0" applyProtection="0"/>
    <xf numFmtId="0" fontId="19" fillId="14" borderId="2" applyNumberFormat="0" applyAlignment="0" applyProtection="0"/>
    <xf numFmtId="0" fontId="15" fillId="15" borderId="0" applyNumberFormat="0" applyBorder="0" applyAlignment="0" applyProtection="0"/>
    <xf numFmtId="0" fontId="21" fillId="0" borderId="3" applyNumberFormat="0" applyFill="0" applyAlignment="0" applyProtection="0"/>
    <xf numFmtId="0" fontId="22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0" fillId="14" borderId="1" applyNumberFormat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6" fillId="17" borderId="0" applyNumberFormat="0" applyBorder="0" applyAlignment="0" applyProtection="0"/>
  </cellStyleXfs>
  <cellXfs count="9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6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20" xfId="0" applyNumberFormat="1" applyFont="1" applyFill="1" applyBorder="1" applyAlignment="1" applyProtection="1">
      <alignment horizont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>
      <alignment horizontal="left" vertical="center" wrapText="1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left" vertical="center" wrapText="1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left" vertical="center" wrapText="1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3" xfId="0" applyNumberFormat="1" applyFont="1" applyFill="1" applyBorder="1" applyAlignment="1" applyProtection="1">
      <alignment/>
      <protection locked="0"/>
    </xf>
    <xf numFmtId="49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9" fontId="6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0" xfId="0" applyNumberFormat="1" applyFont="1" applyFill="1" applyBorder="1" applyAlignment="1" applyProtection="1">
      <alignment horizontal="right"/>
      <protection locked="0"/>
    </xf>
    <xf numFmtId="49" fontId="6" fillId="0" borderId="27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2" xfId="0" applyNumberFormat="1" applyFont="1" applyFill="1" applyBorder="1" applyAlignment="1" applyProtection="1">
      <alignment horizontal="right" wrapText="1"/>
      <protection locked="0"/>
    </xf>
    <xf numFmtId="4" fontId="6" fillId="0" borderId="28" xfId="0" applyNumberFormat="1" applyFont="1" applyFill="1" applyBorder="1" applyAlignment="1" applyProtection="1">
      <alignment horizontal="right" wrapText="1"/>
      <protection locked="0"/>
    </xf>
    <xf numFmtId="4" fontId="5" fillId="0" borderId="13" xfId="0" applyNumberFormat="1" applyFont="1" applyFill="1" applyBorder="1" applyAlignment="1" applyProtection="1">
      <alignment horizontal="right" wrapText="1"/>
      <protection locked="0"/>
    </xf>
    <xf numFmtId="4" fontId="5" fillId="0" borderId="13" xfId="0" applyNumberFormat="1" applyFont="1" applyFill="1" applyBorder="1" applyAlignment="1" applyProtection="1">
      <alignment wrapText="1"/>
      <protection locked="0"/>
    </xf>
    <xf numFmtId="4" fontId="5" fillId="0" borderId="29" xfId="0" applyNumberFormat="1" applyFont="1" applyFill="1" applyBorder="1" applyAlignment="1" applyProtection="1">
      <alignment horizontal="right" wrapText="1"/>
      <protection locked="0"/>
    </xf>
    <xf numFmtId="4" fontId="6" fillId="0" borderId="29" xfId="0" applyNumberFormat="1" applyFont="1" applyFill="1" applyBorder="1" applyAlignment="1" applyProtection="1">
      <alignment horizontal="right" wrapText="1"/>
      <protection locked="0"/>
    </xf>
    <xf numFmtId="4" fontId="5" fillId="0" borderId="12" xfId="0" applyNumberFormat="1" applyFont="1" applyFill="1" applyBorder="1" applyAlignment="1" applyProtection="1">
      <alignment horizontal="right" wrapText="1"/>
      <protection locked="0"/>
    </xf>
    <xf numFmtId="4" fontId="6" fillId="0" borderId="13" xfId="0" applyNumberFormat="1" applyFont="1" applyFill="1" applyBorder="1" applyAlignment="1" applyProtection="1">
      <alignment horizontal="right" wrapText="1"/>
      <protection locked="0"/>
    </xf>
    <xf numFmtId="4" fontId="6" fillId="0" borderId="30" xfId="0" applyNumberFormat="1" applyFont="1" applyFill="1" applyBorder="1" applyAlignment="1" applyProtection="1">
      <alignment horizontal="right" wrapText="1"/>
      <protection locked="0"/>
    </xf>
    <xf numFmtId="4" fontId="5" fillId="0" borderId="0" xfId="0" applyNumberFormat="1" applyFont="1" applyFill="1" applyBorder="1" applyAlignment="1" applyProtection="1">
      <alignment horizontal="right" wrapText="1"/>
      <protection locked="0"/>
    </xf>
    <xf numFmtId="4" fontId="5" fillId="0" borderId="18" xfId="0" applyNumberFormat="1" applyFont="1" applyFill="1" applyBorder="1" applyAlignment="1" applyProtection="1">
      <alignment wrapText="1"/>
      <protection locked="0"/>
    </xf>
    <xf numFmtId="4" fontId="5" fillId="0" borderId="12" xfId="0" applyNumberFormat="1" applyFont="1" applyFill="1" applyBorder="1" applyAlignment="1" applyProtection="1">
      <alignment wrapText="1"/>
      <protection locked="0"/>
    </xf>
    <xf numFmtId="4" fontId="6" fillId="0" borderId="31" xfId="0" applyNumberFormat="1" applyFont="1" applyFill="1" applyBorder="1" applyAlignment="1" applyProtection="1">
      <alignment horizontal="right" wrapText="1"/>
      <protection locked="0"/>
    </xf>
    <xf numFmtId="43" fontId="5" fillId="0" borderId="13" xfId="0" applyNumberFormat="1" applyFont="1" applyFill="1" applyBorder="1" applyAlignment="1" applyProtection="1">
      <alignment horizontal="right" wrapText="1"/>
      <protection locked="0"/>
    </xf>
    <xf numFmtId="4" fontId="6" fillId="18" borderId="18" xfId="0" applyNumberFormat="1" applyFont="1" applyFill="1" applyBorder="1" applyAlignment="1" applyProtection="1">
      <alignment horizontal="right" wrapText="1"/>
      <protection locked="0"/>
    </xf>
    <xf numFmtId="165" fontId="6" fillId="0" borderId="13" xfId="0" applyNumberFormat="1" applyFont="1" applyFill="1" applyBorder="1" applyAlignment="1" applyProtection="1">
      <alignment horizontal="right"/>
      <protection locked="0"/>
    </xf>
    <xf numFmtId="165" fontId="5" fillId="0" borderId="13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right" vertical="top"/>
      <protection locked="0"/>
    </xf>
    <xf numFmtId="49" fontId="6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9" fillId="0" borderId="19" xfId="0" applyNumberFormat="1" applyFont="1" applyFill="1" applyBorder="1" applyAlignment="1" applyProtection="1">
      <alignment horizontal="center" vertical="top" wrapText="1"/>
      <protection locked="0"/>
    </xf>
    <xf numFmtId="0" fontId="9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6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top"/>
      <protection locked="0"/>
    </xf>
    <xf numFmtId="0" fontId="9" fillId="0" borderId="18" xfId="0" applyNumberFormat="1" applyFont="1" applyFill="1" applyBorder="1" applyAlignment="1" applyProtection="1">
      <alignment horizontal="center" vertical="top"/>
      <protection locked="0"/>
    </xf>
    <xf numFmtId="0" fontId="9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>
      <alignment horizontal="center" vertical="top"/>
    </xf>
    <xf numFmtId="0" fontId="6" fillId="0" borderId="18" xfId="0" applyNumberFormat="1" applyFont="1" applyFill="1" applyBorder="1" applyAlignment="1" applyProtection="1">
      <alignment horizontal="center" vertical="top"/>
      <protection locked="0"/>
    </xf>
    <xf numFmtId="49" fontId="6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2" xfId="0" applyNumberFormat="1" applyFont="1" applyFill="1" applyBorder="1" applyAlignment="1" applyProtection="1">
      <alignment vertical="center" wrapText="1"/>
      <protection locked="0"/>
    </xf>
    <xf numFmtId="0" fontId="9" fillId="0" borderId="30" xfId="0" applyNumberFormat="1" applyFont="1" applyFill="1" applyBorder="1" applyAlignment="1" applyProtection="1">
      <alignment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top" wrapText="1"/>
      <protection locked="0"/>
    </xf>
    <xf numFmtId="0" fontId="1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38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39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tabSelected="1" view="pageBreakPreview" zoomScaleSheetLayoutView="100" zoomScalePageLayoutView="0" workbookViewId="0" topLeftCell="B1">
      <selection activeCell="B1" sqref="B1:F1"/>
    </sheetView>
  </sheetViews>
  <sheetFormatPr defaultColWidth="9.33203125" defaultRowHeight="12.75"/>
  <cols>
    <col min="1" max="1" width="2.5" style="0" customWidth="1"/>
    <col min="2" max="2" width="7.33203125" style="0" customWidth="1"/>
    <col min="3" max="3" width="11.83203125" style="0" customWidth="1"/>
    <col min="4" max="4" width="10.66015625" style="0" customWidth="1"/>
    <col min="5" max="5" width="60.83203125" style="1" customWidth="1"/>
    <col min="6" max="6" width="16.33203125" style="0" customWidth="1"/>
    <col min="7" max="7" width="15.66015625" style="0" customWidth="1"/>
    <col min="8" max="8" width="12.83203125" style="51" customWidth="1"/>
  </cols>
  <sheetData>
    <row r="1" spans="1:8" ht="74.25" customHeight="1">
      <c r="A1" s="1"/>
      <c r="B1" s="90" t="s">
        <v>41</v>
      </c>
      <c r="C1" s="91"/>
      <c r="D1" s="91"/>
      <c r="E1" s="91"/>
      <c r="F1" s="92"/>
      <c r="G1" s="54" t="s">
        <v>34</v>
      </c>
      <c r="H1" s="54"/>
    </row>
    <row r="2" spans="1:8" ht="16.5" customHeight="1">
      <c r="A2" s="1"/>
      <c r="B2" s="2" t="s">
        <v>0</v>
      </c>
      <c r="C2" s="3" t="s">
        <v>1</v>
      </c>
      <c r="D2" s="17" t="s">
        <v>42</v>
      </c>
      <c r="E2" s="3" t="s">
        <v>2</v>
      </c>
      <c r="F2" s="4" t="s">
        <v>31</v>
      </c>
      <c r="G2" s="5" t="s">
        <v>32</v>
      </c>
      <c r="H2" s="5" t="s">
        <v>33</v>
      </c>
    </row>
    <row r="3" spans="1:8" ht="16.5" customHeight="1">
      <c r="A3" s="1"/>
      <c r="B3" s="6" t="s">
        <v>3</v>
      </c>
      <c r="C3" s="84" t="s">
        <v>4</v>
      </c>
      <c r="D3" s="85"/>
      <c r="E3" s="86"/>
      <c r="F3" s="34">
        <f>F4</f>
        <v>540756</v>
      </c>
      <c r="G3" s="34">
        <f>G4</f>
        <v>132222.72</v>
      </c>
      <c r="H3" s="49">
        <f>G3/F3</f>
        <v>0.24451456849299869</v>
      </c>
    </row>
    <row r="4" spans="1:8" ht="24" customHeight="1">
      <c r="A4" s="1"/>
      <c r="B4" s="7"/>
      <c r="C4" s="6" t="s">
        <v>5</v>
      </c>
      <c r="D4" s="72" t="s">
        <v>6</v>
      </c>
      <c r="E4" s="73"/>
      <c r="F4" s="34">
        <f>F5+F12</f>
        <v>540756</v>
      </c>
      <c r="G4" s="34">
        <f>G5+G12</f>
        <v>132222.72</v>
      </c>
      <c r="H4" s="49">
        <f aca="true" t="shared" si="0" ref="H4:H67">G4/F4</f>
        <v>0.24451456849299869</v>
      </c>
    </row>
    <row r="5" spans="1:8" ht="20.25" customHeight="1">
      <c r="A5" s="1"/>
      <c r="B5" s="7"/>
      <c r="C5" s="68"/>
      <c r="D5" s="6" t="s">
        <v>7</v>
      </c>
      <c r="E5" s="18" t="s">
        <v>8</v>
      </c>
      <c r="F5" s="35">
        <f>F6+F7+F8+F9+F10+F11</f>
        <v>536756</v>
      </c>
      <c r="G5" s="35">
        <f>G6+G7+G8+G9+G10+G11</f>
        <v>132222.72</v>
      </c>
      <c r="H5" s="49">
        <f t="shared" si="0"/>
        <v>0.24633673400949407</v>
      </c>
    </row>
    <row r="6" spans="1:8" ht="34.5" customHeight="1">
      <c r="A6" s="1"/>
      <c r="B6" s="7"/>
      <c r="C6" s="52"/>
      <c r="D6" s="13"/>
      <c r="E6" s="19" t="s">
        <v>43</v>
      </c>
      <c r="F6" s="36">
        <v>6100</v>
      </c>
      <c r="G6" s="37">
        <v>0</v>
      </c>
      <c r="H6" s="50">
        <f t="shared" si="0"/>
        <v>0</v>
      </c>
    </row>
    <row r="7" spans="1:8" ht="31.5">
      <c r="A7" s="1"/>
      <c r="B7" s="7"/>
      <c r="C7" s="52"/>
      <c r="D7" s="13"/>
      <c r="E7" s="19" t="s">
        <v>35</v>
      </c>
      <c r="F7" s="36">
        <v>210000</v>
      </c>
      <c r="G7" s="37">
        <v>1107.15</v>
      </c>
      <c r="H7" s="50">
        <f t="shared" si="0"/>
        <v>0.005272142857142857</v>
      </c>
    </row>
    <row r="8" spans="1:8" ht="31.5">
      <c r="A8" s="1"/>
      <c r="B8" s="7"/>
      <c r="C8" s="52"/>
      <c r="D8" s="13"/>
      <c r="E8" s="19" t="s">
        <v>45</v>
      </c>
      <c r="F8" s="36">
        <v>110000</v>
      </c>
      <c r="G8" s="37">
        <v>0</v>
      </c>
      <c r="H8" s="50">
        <f t="shared" si="0"/>
        <v>0</v>
      </c>
    </row>
    <row r="9" spans="1:8" ht="16.5" customHeight="1">
      <c r="A9" s="1"/>
      <c r="B9" s="7"/>
      <c r="C9" s="52"/>
      <c r="D9" s="13"/>
      <c r="E9" s="19" t="s">
        <v>37</v>
      </c>
      <c r="F9" s="36">
        <v>115656</v>
      </c>
      <c r="G9" s="37">
        <v>99805.44</v>
      </c>
      <c r="H9" s="50">
        <f t="shared" si="0"/>
        <v>0.8629508196721312</v>
      </c>
    </row>
    <row r="10" spans="1:8" ht="16.5" customHeight="1">
      <c r="A10" s="1"/>
      <c r="B10" s="7"/>
      <c r="C10" s="52"/>
      <c r="D10" s="13"/>
      <c r="E10" s="19" t="s">
        <v>36</v>
      </c>
      <c r="F10" s="36">
        <v>85000</v>
      </c>
      <c r="G10" s="37">
        <v>31310.13</v>
      </c>
      <c r="H10" s="50">
        <f t="shared" si="0"/>
        <v>0.3683544705882353</v>
      </c>
    </row>
    <row r="11" spans="1:8" ht="38.25" customHeight="1">
      <c r="A11" s="1"/>
      <c r="B11" s="7"/>
      <c r="C11" s="52"/>
      <c r="D11" s="11"/>
      <c r="E11" s="19" t="s">
        <v>46</v>
      </c>
      <c r="F11" s="38">
        <v>10000</v>
      </c>
      <c r="G11" s="12">
        <v>0</v>
      </c>
      <c r="H11" s="50">
        <f t="shared" si="0"/>
        <v>0</v>
      </c>
    </row>
    <row r="12" spans="1:8" ht="35.25" customHeight="1">
      <c r="A12" s="1"/>
      <c r="B12" s="7"/>
      <c r="C12" s="52"/>
      <c r="D12" s="27" t="s">
        <v>19</v>
      </c>
      <c r="E12" s="28" t="s">
        <v>20</v>
      </c>
      <c r="F12" s="39">
        <f>F13</f>
        <v>4000</v>
      </c>
      <c r="G12" s="39">
        <f>G13</f>
        <v>0</v>
      </c>
      <c r="H12" s="49">
        <f t="shared" si="0"/>
        <v>0</v>
      </c>
    </row>
    <row r="13" spans="1:8" ht="21.75" customHeight="1">
      <c r="A13" s="1"/>
      <c r="B13" s="7"/>
      <c r="C13" s="53"/>
      <c r="D13" s="10"/>
      <c r="E13" s="19" t="s">
        <v>44</v>
      </c>
      <c r="F13" s="38">
        <v>4000</v>
      </c>
      <c r="G13" s="26">
        <v>0</v>
      </c>
      <c r="H13" s="50">
        <f t="shared" si="0"/>
        <v>0</v>
      </c>
    </row>
    <row r="14" spans="1:8" ht="21.75" customHeight="1">
      <c r="A14" s="1"/>
      <c r="B14" s="23" t="s">
        <v>9</v>
      </c>
      <c r="C14" s="87" t="s">
        <v>10</v>
      </c>
      <c r="D14" s="88"/>
      <c r="E14" s="86"/>
      <c r="F14" s="34">
        <f>F15+F18+F22</f>
        <v>2693395</v>
      </c>
      <c r="G14" s="34">
        <f>G15+G18+G22</f>
        <v>31141</v>
      </c>
      <c r="H14" s="49">
        <f t="shared" si="0"/>
        <v>0.011561987751518066</v>
      </c>
    </row>
    <row r="15" spans="1:8" ht="16.5" customHeight="1">
      <c r="A15" s="1"/>
      <c r="B15" s="79"/>
      <c r="C15" s="6" t="s">
        <v>68</v>
      </c>
      <c r="D15" s="72" t="s">
        <v>69</v>
      </c>
      <c r="E15" s="73"/>
      <c r="F15" s="34">
        <f>F16</f>
        <v>153000</v>
      </c>
      <c r="G15" s="34">
        <f>G16</f>
        <v>7500</v>
      </c>
      <c r="H15" s="49">
        <f t="shared" si="0"/>
        <v>0.049019607843137254</v>
      </c>
    </row>
    <row r="16" spans="1:8" ht="21" customHeight="1">
      <c r="A16" s="1"/>
      <c r="B16" s="80"/>
      <c r="C16" s="7"/>
      <c r="D16" s="6" t="s">
        <v>7</v>
      </c>
      <c r="E16" s="18" t="s">
        <v>8</v>
      </c>
      <c r="F16" s="34">
        <f>F17</f>
        <v>153000</v>
      </c>
      <c r="G16" s="34">
        <f>G17</f>
        <v>7500</v>
      </c>
      <c r="H16" s="49">
        <f t="shared" si="0"/>
        <v>0.049019607843137254</v>
      </c>
    </row>
    <row r="17" spans="1:8" ht="31.5" customHeight="1">
      <c r="A17" s="1"/>
      <c r="B17" s="80"/>
      <c r="C17" s="7"/>
      <c r="D17" s="13"/>
      <c r="E17" s="21" t="s">
        <v>84</v>
      </c>
      <c r="F17" s="40">
        <v>153000</v>
      </c>
      <c r="G17" s="12">
        <v>7500</v>
      </c>
      <c r="H17" s="50">
        <f t="shared" si="0"/>
        <v>0.049019607843137254</v>
      </c>
    </row>
    <row r="18" spans="1:8" ht="21" customHeight="1">
      <c r="A18" s="1"/>
      <c r="B18" s="80"/>
      <c r="C18" s="55" t="s">
        <v>11</v>
      </c>
      <c r="D18" s="77" t="s">
        <v>12</v>
      </c>
      <c r="E18" s="78"/>
      <c r="F18" s="41">
        <f>F19</f>
        <v>260000</v>
      </c>
      <c r="G18" s="41">
        <f>G19</f>
        <v>0</v>
      </c>
      <c r="H18" s="49">
        <f t="shared" si="0"/>
        <v>0</v>
      </c>
    </row>
    <row r="19" spans="1:8" ht="27.75" customHeight="1">
      <c r="A19" s="1"/>
      <c r="B19" s="80"/>
      <c r="C19" s="56"/>
      <c r="D19" s="55" t="s">
        <v>7</v>
      </c>
      <c r="E19" s="18" t="s">
        <v>8</v>
      </c>
      <c r="F19" s="41">
        <f>F20+F21</f>
        <v>260000</v>
      </c>
      <c r="G19" s="41">
        <f>G20+G21</f>
        <v>0</v>
      </c>
      <c r="H19" s="49">
        <f t="shared" si="0"/>
        <v>0</v>
      </c>
    </row>
    <row r="20" spans="1:8" ht="27" customHeight="1">
      <c r="A20" s="1"/>
      <c r="B20" s="80"/>
      <c r="C20" s="56"/>
      <c r="D20" s="58"/>
      <c r="E20" s="21" t="s">
        <v>47</v>
      </c>
      <c r="F20" s="36">
        <v>130000</v>
      </c>
      <c r="G20" s="12">
        <v>0</v>
      </c>
      <c r="H20" s="50">
        <f t="shared" si="0"/>
        <v>0</v>
      </c>
    </row>
    <row r="21" spans="1:8" ht="30.75" customHeight="1">
      <c r="A21" s="1"/>
      <c r="B21" s="80"/>
      <c r="C21" s="57"/>
      <c r="D21" s="59"/>
      <c r="E21" s="21" t="s">
        <v>48</v>
      </c>
      <c r="F21" s="36">
        <v>130000</v>
      </c>
      <c r="G21" s="12">
        <v>0</v>
      </c>
      <c r="H21" s="50">
        <f t="shared" si="0"/>
        <v>0</v>
      </c>
    </row>
    <row r="22" spans="1:8" ht="16.5" customHeight="1">
      <c r="A22" s="1"/>
      <c r="B22" s="80"/>
      <c r="C22" s="20" t="s">
        <v>13</v>
      </c>
      <c r="D22" s="74" t="s">
        <v>14</v>
      </c>
      <c r="E22" s="76"/>
      <c r="F22" s="39">
        <f>F23</f>
        <v>2280395</v>
      </c>
      <c r="G22" s="39">
        <f>G23</f>
        <v>23641</v>
      </c>
      <c r="H22" s="49">
        <f t="shared" si="0"/>
        <v>0.010367063600823541</v>
      </c>
    </row>
    <row r="23" spans="1:8" ht="22.5" customHeight="1">
      <c r="A23" s="1"/>
      <c r="B23" s="80"/>
      <c r="C23" s="7"/>
      <c r="D23" s="6" t="s">
        <v>7</v>
      </c>
      <c r="E23" s="18" t="s">
        <v>8</v>
      </c>
      <c r="F23" s="34">
        <f>F24+F25+F26+F27+F28+F29+F30+F31+F32+F33</f>
        <v>2280395</v>
      </c>
      <c r="G23" s="34">
        <f>G24+G25+G26+G27+G28+G29+G30+G31+G32+G33</f>
        <v>23641</v>
      </c>
      <c r="H23" s="49">
        <f t="shared" si="0"/>
        <v>0.010367063600823541</v>
      </c>
    </row>
    <row r="24" spans="1:8" ht="23.25" customHeight="1">
      <c r="A24" s="1"/>
      <c r="B24" s="80"/>
      <c r="C24" s="7"/>
      <c r="D24" s="13"/>
      <c r="E24" s="22" t="s">
        <v>38</v>
      </c>
      <c r="F24" s="40">
        <v>2000</v>
      </c>
      <c r="G24" s="12">
        <v>1830</v>
      </c>
      <c r="H24" s="50">
        <f t="shared" si="0"/>
        <v>0.915</v>
      </c>
    </row>
    <row r="25" spans="1:8" ht="15.75">
      <c r="A25" s="1"/>
      <c r="B25" s="80"/>
      <c r="C25" s="7"/>
      <c r="D25" s="13"/>
      <c r="E25" s="22" t="s">
        <v>49</v>
      </c>
      <c r="F25" s="40">
        <v>232300</v>
      </c>
      <c r="G25" s="12">
        <v>0</v>
      </c>
      <c r="H25" s="50">
        <f t="shared" si="0"/>
        <v>0</v>
      </c>
    </row>
    <row r="26" spans="1:8" ht="31.5">
      <c r="A26" s="1"/>
      <c r="B26" s="80"/>
      <c r="C26" s="7"/>
      <c r="D26" s="13"/>
      <c r="E26" s="22" t="s">
        <v>50</v>
      </c>
      <c r="F26" s="40">
        <v>770000</v>
      </c>
      <c r="G26" s="12">
        <v>0</v>
      </c>
      <c r="H26" s="50">
        <f t="shared" si="0"/>
        <v>0</v>
      </c>
    </row>
    <row r="27" spans="1:8" ht="30.75" customHeight="1">
      <c r="A27" s="1"/>
      <c r="B27" s="80"/>
      <c r="C27" s="7"/>
      <c r="D27" s="13"/>
      <c r="E27" s="22" t="s">
        <v>51</v>
      </c>
      <c r="F27" s="40">
        <v>455780</v>
      </c>
      <c r="G27" s="12">
        <v>1830</v>
      </c>
      <c r="H27" s="50">
        <f t="shared" si="0"/>
        <v>0.004015095001974637</v>
      </c>
    </row>
    <row r="28" spans="1:8" ht="15.75">
      <c r="A28" s="1"/>
      <c r="B28" s="80"/>
      <c r="C28" s="7"/>
      <c r="D28" s="13"/>
      <c r="E28" s="22" t="s">
        <v>70</v>
      </c>
      <c r="F28" s="40">
        <v>200000</v>
      </c>
      <c r="G28" s="12">
        <v>1830</v>
      </c>
      <c r="H28" s="50">
        <f t="shared" si="0"/>
        <v>0.00915</v>
      </c>
    </row>
    <row r="29" spans="1:8" ht="16.5" customHeight="1">
      <c r="A29" s="1"/>
      <c r="B29" s="80"/>
      <c r="C29" s="7"/>
      <c r="D29" s="13"/>
      <c r="E29" s="22" t="s">
        <v>39</v>
      </c>
      <c r="F29" s="40">
        <v>202000</v>
      </c>
      <c r="G29" s="12">
        <v>1281</v>
      </c>
      <c r="H29" s="50">
        <f t="shared" si="0"/>
        <v>0.006341584158415842</v>
      </c>
    </row>
    <row r="30" spans="1:8" ht="21.75" customHeight="1">
      <c r="A30" s="1"/>
      <c r="B30" s="80"/>
      <c r="C30" s="7"/>
      <c r="D30" s="13"/>
      <c r="E30" s="22" t="s">
        <v>52</v>
      </c>
      <c r="F30" s="40">
        <v>152815</v>
      </c>
      <c r="G30" s="12">
        <v>1830</v>
      </c>
      <c r="H30" s="50">
        <f t="shared" si="0"/>
        <v>0.01197526420835651</v>
      </c>
    </row>
    <row r="31" spans="1:8" ht="16.5" customHeight="1">
      <c r="A31" s="1"/>
      <c r="B31" s="80"/>
      <c r="C31" s="7"/>
      <c r="D31" s="13"/>
      <c r="E31" s="22" t="s">
        <v>53</v>
      </c>
      <c r="F31" s="40">
        <v>250000</v>
      </c>
      <c r="G31" s="12">
        <v>0</v>
      </c>
      <c r="H31" s="50">
        <f t="shared" si="0"/>
        <v>0</v>
      </c>
    </row>
    <row r="32" spans="1:8" ht="16.5" customHeight="1">
      <c r="A32" s="1"/>
      <c r="B32" s="80"/>
      <c r="C32" s="7"/>
      <c r="D32" s="13"/>
      <c r="E32" s="22" t="s">
        <v>54</v>
      </c>
      <c r="F32" s="40">
        <v>9000</v>
      </c>
      <c r="G32" s="12">
        <v>8540</v>
      </c>
      <c r="H32" s="50">
        <f t="shared" si="0"/>
        <v>0.9488888888888889</v>
      </c>
    </row>
    <row r="33" spans="1:8" ht="31.5">
      <c r="A33" s="1"/>
      <c r="B33" s="81"/>
      <c r="C33" s="10"/>
      <c r="D33" s="11"/>
      <c r="E33" s="22" t="s">
        <v>83</v>
      </c>
      <c r="F33" s="40">
        <v>6500</v>
      </c>
      <c r="G33" s="12">
        <v>6500</v>
      </c>
      <c r="H33" s="50">
        <f t="shared" si="0"/>
        <v>1</v>
      </c>
    </row>
    <row r="34" spans="1:8" ht="21.75" customHeight="1">
      <c r="A34" s="1"/>
      <c r="B34" s="6" t="s">
        <v>15</v>
      </c>
      <c r="C34" s="89" t="s">
        <v>16</v>
      </c>
      <c r="D34" s="88"/>
      <c r="E34" s="86"/>
      <c r="F34" s="34">
        <f>F35</f>
        <v>85000</v>
      </c>
      <c r="G34" s="34">
        <f>G35</f>
        <v>18036.54</v>
      </c>
      <c r="H34" s="49">
        <f t="shared" si="0"/>
        <v>0.21219458823529413</v>
      </c>
    </row>
    <row r="35" spans="1:8" ht="16.5" customHeight="1">
      <c r="A35" s="1"/>
      <c r="B35" s="7"/>
      <c r="C35" s="6" t="s">
        <v>17</v>
      </c>
      <c r="D35" s="72" t="s">
        <v>18</v>
      </c>
      <c r="E35" s="73"/>
      <c r="F35" s="34">
        <f>F36+F38</f>
        <v>85000</v>
      </c>
      <c r="G35" s="34">
        <f>G36+G38</f>
        <v>18036.54</v>
      </c>
      <c r="H35" s="49">
        <f t="shared" si="0"/>
        <v>0.21219458823529413</v>
      </c>
    </row>
    <row r="36" spans="1:8" ht="25.5" customHeight="1">
      <c r="A36" s="1"/>
      <c r="B36" s="7"/>
      <c r="C36" s="7"/>
      <c r="D36" s="6" t="s">
        <v>7</v>
      </c>
      <c r="E36" s="18" t="s">
        <v>8</v>
      </c>
      <c r="F36" s="35">
        <f>F37</f>
        <v>70000</v>
      </c>
      <c r="G36" s="35">
        <f>G37</f>
        <v>10436.54</v>
      </c>
      <c r="H36" s="49">
        <f t="shared" si="0"/>
        <v>0.14909342857142857</v>
      </c>
    </row>
    <row r="37" spans="1:8" ht="27" customHeight="1">
      <c r="A37" s="1"/>
      <c r="B37" s="7"/>
      <c r="C37" s="7"/>
      <c r="D37" s="11"/>
      <c r="E37" s="21" t="s">
        <v>56</v>
      </c>
      <c r="F37" s="36">
        <v>70000</v>
      </c>
      <c r="G37" s="37">
        <v>10436.54</v>
      </c>
      <c r="H37" s="50">
        <f t="shared" si="0"/>
        <v>0.14909342857142857</v>
      </c>
    </row>
    <row r="38" spans="1:8" ht="36" customHeight="1">
      <c r="A38" s="1"/>
      <c r="B38" s="7"/>
      <c r="C38" s="7"/>
      <c r="D38" s="20" t="s">
        <v>19</v>
      </c>
      <c r="E38" s="28" t="s">
        <v>20</v>
      </c>
      <c r="F38" s="42">
        <f>F39</f>
        <v>15000</v>
      </c>
      <c r="G38" s="42">
        <f>G39</f>
        <v>7600</v>
      </c>
      <c r="H38" s="49">
        <f t="shared" si="0"/>
        <v>0.5066666666666667</v>
      </c>
    </row>
    <row r="39" spans="1:8" ht="56.25" customHeight="1">
      <c r="A39" s="1"/>
      <c r="B39" s="11"/>
      <c r="C39" s="10"/>
      <c r="D39" s="11"/>
      <c r="E39" s="24" t="s">
        <v>55</v>
      </c>
      <c r="F39" s="43">
        <v>15000</v>
      </c>
      <c r="G39" s="44">
        <v>7600</v>
      </c>
      <c r="H39" s="50">
        <f t="shared" si="0"/>
        <v>0.5066666666666667</v>
      </c>
    </row>
    <row r="40" spans="1:8" ht="21.75" customHeight="1">
      <c r="A40" s="1"/>
      <c r="B40" s="20" t="s">
        <v>21</v>
      </c>
      <c r="C40" s="69" t="s">
        <v>22</v>
      </c>
      <c r="D40" s="70"/>
      <c r="E40" s="71"/>
      <c r="F40" s="34">
        <f>F41+F44</f>
        <v>56500</v>
      </c>
      <c r="G40" s="34">
        <f>G41+G44</f>
        <v>0</v>
      </c>
      <c r="H40" s="49">
        <f t="shared" si="0"/>
        <v>0</v>
      </c>
    </row>
    <row r="41" spans="1:8" ht="18.75" customHeight="1">
      <c r="A41" s="1"/>
      <c r="B41" s="7"/>
      <c r="C41" s="20" t="s">
        <v>23</v>
      </c>
      <c r="D41" s="74" t="s">
        <v>24</v>
      </c>
      <c r="E41" s="76"/>
      <c r="F41" s="34">
        <f>F42</f>
        <v>500</v>
      </c>
      <c r="G41" s="34">
        <f>G42</f>
        <v>0</v>
      </c>
      <c r="H41" s="49">
        <f t="shared" si="0"/>
        <v>0</v>
      </c>
    </row>
    <row r="42" spans="1:8" ht="24.75" customHeight="1">
      <c r="A42" s="1"/>
      <c r="B42" s="7"/>
      <c r="C42" s="13"/>
      <c r="D42" s="6" t="s">
        <v>7</v>
      </c>
      <c r="E42" s="18" t="s">
        <v>8</v>
      </c>
      <c r="F42" s="40">
        <f>SUM(F43:F43)</f>
        <v>500</v>
      </c>
      <c r="G42" s="45">
        <f>SUM(G43:G43)</f>
        <v>0</v>
      </c>
      <c r="H42" s="49">
        <f t="shared" si="0"/>
        <v>0</v>
      </c>
    </row>
    <row r="43" spans="1:8" ht="21.75" customHeight="1">
      <c r="A43" s="1"/>
      <c r="B43" s="7"/>
      <c r="C43" s="11"/>
      <c r="D43" s="13"/>
      <c r="E43" s="21" t="s">
        <v>57</v>
      </c>
      <c r="F43" s="40">
        <v>500</v>
      </c>
      <c r="G43" s="12">
        <v>0</v>
      </c>
      <c r="H43" s="50">
        <f t="shared" si="0"/>
        <v>0</v>
      </c>
    </row>
    <row r="44" spans="1:8" ht="16.5" customHeight="1">
      <c r="A44" s="1"/>
      <c r="B44" s="7"/>
      <c r="C44" s="16" t="s">
        <v>71</v>
      </c>
      <c r="D44" s="60" t="s">
        <v>72</v>
      </c>
      <c r="E44" s="67"/>
      <c r="F44" s="46">
        <f>F45</f>
        <v>56000</v>
      </c>
      <c r="G44" s="46">
        <f>G45</f>
        <v>0</v>
      </c>
      <c r="H44" s="49">
        <f t="shared" si="0"/>
        <v>0</v>
      </c>
    </row>
    <row r="45" spans="1:8" ht="25.5" customHeight="1">
      <c r="A45" s="1"/>
      <c r="B45" s="7"/>
      <c r="C45" s="7"/>
      <c r="D45" s="20" t="s">
        <v>7</v>
      </c>
      <c r="E45" s="18" t="s">
        <v>8</v>
      </c>
      <c r="F45" s="40">
        <f>F46</f>
        <v>56000</v>
      </c>
      <c r="G45" s="38">
        <f>G46</f>
        <v>0</v>
      </c>
      <c r="H45" s="49">
        <f t="shared" si="0"/>
        <v>0</v>
      </c>
    </row>
    <row r="46" spans="1:8" ht="33.75" customHeight="1">
      <c r="A46" s="1"/>
      <c r="B46" s="7"/>
      <c r="C46" s="11"/>
      <c r="D46" s="11"/>
      <c r="E46" s="21" t="s">
        <v>58</v>
      </c>
      <c r="F46" s="40">
        <v>56000</v>
      </c>
      <c r="G46" s="12">
        <v>0</v>
      </c>
      <c r="H46" s="50">
        <f t="shared" si="0"/>
        <v>0</v>
      </c>
    </row>
    <row r="47" spans="1:8" ht="16.5" customHeight="1">
      <c r="A47" s="1"/>
      <c r="B47" s="6" t="s">
        <v>25</v>
      </c>
      <c r="C47" s="74" t="s">
        <v>26</v>
      </c>
      <c r="D47" s="75"/>
      <c r="E47" s="73"/>
      <c r="F47" s="34">
        <f>F48+F56</f>
        <v>1027700</v>
      </c>
      <c r="G47" s="34">
        <f>G48+G56</f>
        <v>2740.9</v>
      </c>
      <c r="H47" s="49">
        <f t="shared" si="0"/>
        <v>0.002667023450423275</v>
      </c>
    </row>
    <row r="48" spans="1:8" ht="16.5" customHeight="1">
      <c r="A48" s="1"/>
      <c r="B48" s="7"/>
      <c r="C48" s="6" t="s">
        <v>27</v>
      </c>
      <c r="D48" s="72" t="s">
        <v>28</v>
      </c>
      <c r="E48" s="73"/>
      <c r="F48" s="34">
        <f>F49</f>
        <v>219000</v>
      </c>
      <c r="G48" s="34">
        <f>G49</f>
        <v>240.9</v>
      </c>
      <c r="H48" s="49">
        <f t="shared" si="0"/>
        <v>0.0011</v>
      </c>
    </row>
    <row r="49" spans="1:8" ht="16.5" customHeight="1">
      <c r="A49" s="1"/>
      <c r="B49" s="7"/>
      <c r="C49" s="7"/>
      <c r="D49" s="8" t="s">
        <v>7</v>
      </c>
      <c r="E49" s="9" t="s">
        <v>8</v>
      </c>
      <c r="F49" s="40">
        <f>F50+F51+F52+F53+F54+F55</f>
        <v>219000</v>
      </c>
      <c r="G49" s="45">
        <f>SUM(G50:G55)</f>
        <v>240.9</v>
      </c>
      <c r="H49" s="49">
        <f t="shared" si="0"/>
        <v>0.0011</v>
      </c>
    </row>
    <row r="50" spans="1:8" ht="36.75" customHeight="1">
      <c r="A50" s="1"/>
      <c r="B50" s="7"/>
      <c r="C50" s="7"/>
      <c r="D50" s="13"/>
      <c r="E50" s="21" t="s">
        <v>59</v>
      </c>
      <c r="F50" s="40">
        <v>32000</v>
      </c>
      <c r="G50" s="12">
        <v>108</v>
      </c>
      <c r="H50" s="50">
        <f t="shared" si="0"/>
        <v>0.003375</v>
      </c>
    </row>
    <row r="51" spans="1:8" ht="25.5" customHeight="1">
      <c r="A51" s="1"/>
      <c r="B51" s="7"/>
      <c r="C51" s="7"/>
      <c r="D51" s="13"/>
      <c r="E51" s="21" t="s">
        <v>40</v>
      </c>
      <c r="F51" s="40">
        <v>42000</v>
      </c>
      <c r="G51" s="12">
        <v>0</v>
      </c>
      <c r="H51" s="50">
        <f t="shared" si="0"/>
        <v>0</v>
      </c>
    </row>
    <row r="52" spans="1:8" ht="20.25" customHeight="1">
      <c r="A52" s="1"/>
      <c r="B52" s="7"/>
      <c r="C52" s="7"/>
      <c r="D52" s="13"/>
      <c r="E52" s="21" t="s">
        <v>60</v>
      </c>
      <c r="F52" s="40">
        <v>40000</v>
      </c>
      <c r="G52" s="12">
        <v>132.9</v>
      </c>
      <c r="H52" s="50">
        <f t="shared" si="0"/>
        <v>0.0033225</v>
      </c>
    </row>
    <row r="53" spans="1:8" ht="30.75" customHeight="1">
      <c r="A53" s="1"/>
      <c r="B53" s="7"/>
      <c r="C53" s="7"/>
      <c r="D53" s="13"/>
      <c r="E53" s="21" t="s">
        <v>61</v>
      </c>
      <c r="F53" s="40">
        <v>35000</v>
      </c>
      <c r="G53" s="12">
        <v>0</v>
      </c>
      <c r="H53" s="50">
        <f t="shared" si="0"/>
        <v>0</v>
      </c>
    </row>
    <row r="54" spans="1:8" ht="21.75" customHeight="1">
      <c r="A54" s="1"/>
      <c r="B54" s="7"/>
      <c r="C54" s="7"/>
      <c r="D54" s="13"/>
      <c r="E54" s="21" t="s">
        <v>62</v>
      </c>
      <c r="F54" s="40">
        <v>35000</v>
      </c>
      <c r="G54" s="12">
        <v>0</v>
      </c>
      <c r="H54" s="50">
        <f t="shared" si="0"/>
        <v>0</v>
      </c>
    </row>
    <row r="55" spans="1:8" ht="21" customHeight="1">
      <c r="A55" s="1"/>
      <c r="B55" s="7"/>
      <c r="C55" s="7"/>
      <c r="D55" s="11"/>
      <c r="E55" s="21" t="s">
        <v>63</v>
      </c>
      <c r="F55" s="40">
        <v>35000</v>
      </c>
      <c r="G55" s="12">
        <v>0</v>
      </c>
      <c r="H55" s="50">
        <f t="shared" si="0"/>
        <v>0</v>
      </c>
    </row>
    <row r="56" spans="1:8" ht="16.5" customHeight="1">
      <c r="A56" s="1"/>
      <c r="B56" s="7"/>
      <c r="C56" s="55" t="s">
        <v>29</v>
      </c>
      <c r="D56" s="74" t="s">
        <v>30</v>
      </c>
      <c r="E56" s="73"/>
      <c r="F56" s="34">
        <f>F57+F59</f>
        <v>808700</v>
      </c>
      <c r="G56" s="34">
        <f>G57+G59</f>
        <v>2500</v>
      </c>
      <c r="H56" s="49">
        <f t="shared" si="0"/>
        <v>0.0030913812291331767</v>
      </c>
    </row>
    <row r="57" spans="1:8" ht="21.75" customHeight="1">
      <c r="A57" s="1"/>
      <c r="B57" s="79"/>
      <c r="C57" s="82"/>
      <c r="D57" s="29" t="s">
        <v>81</v>
      </c>
      <c r="E57" s="30" t="s">
        <v>8</v>
      </c>
      <c r="F57" s="35">
        <f>F58</f>
        <v>497125</v>
      </c>
      <c r="G57" s="35">
        <f>G58</f>
        <v>0</v>
      </c>
      <c r="H57" s="49">
        <f t="shared" si="0"/>
        <v>0</v>
      </c>
    </row>
    <row r="58" spans="1:8" ht="32.25" customHeight="1">
      <c r="A58" s="1"/>
      <c r="B58" s="80"/>
      <c r="C58" s="82"/>
      <c r="D58" s="25"/>
      <c r="E58" s="21" t="s">
        <v>64</v>
      </c>
      <c r="F58" s="36">
        <v>497125</v>
      </c>
      <c r="G58" s="37">
        <v>0</v>
      </c>
      <c r="H58" s="50">
        <f t="shared" si="0"/>
        <v>0</v>
      </c>
    </row>
    <row r="59" spans="1:8" ht="27" customHeight="1">
      <c r="A59" s="1"/>
      <c r="B59" s="80"/>
      <c r="C59" s="82"/>
      <c r="D59" s="31" t="s">
        <v>82</v>
      </c>
      <c r="E59" s="30" t="s">
        <v>8</v>
      </c>
      <c r="F59" s="41">
        <f>F60</f>
        <v>311575</v>
      </c>
      <c r="G59" s="41">
        <f>G60</f>
        <v>2500</v>
      </c>
      <c r="H59" s="49">
        <f t="shared" si="0"/>
        <v>0.008023750300890637</v>
      </c>
    </row>
    <row r="60" spans="1:8" ht="32.25" customHeight="1">
      <c r="A60" s="1"/>
      <c r="B60" s="81"/>
      <c r="C60" s="83"/>
      <c r="D60" s="25"/>
      <c r="E60" s="21" t="s">
        <v>64</v>
      </c>
      <c r="F60" s="32">
        <v>311575</v>
      </c>
      <c r="G60" s="47">
        <v>2500</v>
      </c>
      <c r="H60" s="50">
        <f t="shared" si="0"/>
        <v>0.008023750300890637</v>
      </c>
    </row>
    <row r="61" spans="1:8" ht="18" customHeight="1">
      <c r="A61" s="1"/>
      <c r="B61" s="23" t="s">
        <v>73</v>
      </c>
      <c r="C61" s="60" t="s">
        <v>74</v>
      </c>
      <c r="D61" s="64"/>
      <c r="E61" s="61"/>
      <c r="F61" s="41">
        <f aca="true" t="shared" si="1" ref="F61:G63">F62</f>
        <v>30000</v>
      </c>
      <c r="G61" s="41">
        <f t="shared" si="1"/>
        <v>3904</v>
      </c>
      <c r="H61" s="49">
        <f t="shared" si="0"/>
        <v>0.13013333333333332</v>
      </c>
    </row>
    <row r="62" spans="1:8" ht="19.5" customHeight="1">
      <c r="A62" s="1"/>
      <c r="B62" s="7"/>
      <c r="C62" s="16" t="s">
        <v>75</v>
      </c>
      <c r="D62" s="60" t="s">
        <v>76</v>
      </c>
      <c r="E62" s="61"/>
      <c r="F62" s="41">
        <f t="shared" si="1"/>
        <v>30000</v>
      </c>
      <c r="G62" s="41">
        <f t="shared" si="1"/>
        <v>3904</v>
      </c>
      <c r="H62" s="49">
        <f t="shared" si="0"/>
        <v>0.13013333333333332</v>
      </c>
    </row>
    <row r="63" spans="1:8" ht="24.75" customHeight="1">
      <c r="A63" s="1"/>
      <c r="B63" s="7"/>
      <c r="C63" s="7"/>
      <c r="D63" s="65">
        <v>6050</v>
      </c>
      <c r="E63" s="33" t="s">
        <v>8</v>
      </c>
      <c r="F63" s="41">
        <f t="shared" si="1"/>
        <v>30000</v>
      </c>
      <c r="G63" s="41">
        <f t="shared" si="1"/>
        <v>3904</v>
      </c>
      <c r="H63" s="49">
        <f t="shared" si="0"/>
        <v>0.13013333333333332</v>
      </c>
    </row>
    <row r="64" spans="1:8" ht="16.5" customHeight="1">
      <c r="A64" s="1"/>
      <c r="B64" s="10"/>
      <c r="C64" s="10"/>
      <c r="D64" s="66"/>
      <c r="E64" s="21" t="s">
        <v>65</v>
      </c>
      <c r="F64" s="36">
        <v>30000</v>
      </c>
      <c r="G64" s="37">
        <v>3904</v>
      </c>
      <c r="H64" s="50">
        <f t="shared" si="0"/>
        <v>0.13013333333333332</v>
      </c>
    </row>
    <row r="65" spans="1:8" ht="16.5" customHeight="1">
      <c r="A65" s="1"/>
      <c r="B65" s="16" t="s">
        <v>77</v>
      </c>
      <c r="C65" s="60" t="s">
        <v>78</v>
      </c>
      <c r="D65" s="64"/>
      <c r="E65" s="61"/>
      <c r="F65" s="41">
        <f>F66</f>
        <v>1300000</v>
      </c>
      <c r="G65" s="41">
        <f>G66</f>
        <v>8174</v>
      </c>
      <c r="H65" s="49">
        <f t="shared" si="0"/>
        <v>0.0062876923076923075</v>
      </c>
    </row>
    <row r="66" spans="1:8" ht="16.5" customHeight="1">
      <c r="A66" s="1"/>
      <c r="B66" s="7"/>
      <c r="C66" s="16" t="s">
        <v>79</v>
      </c>
      <c r="D66" s="60" t="s">
        <v>80</v>
      </c>
      <c r="E66" s="61"/>
      <c r="F66" s="41">
        <f>F67</f>
        <v>1300000</v>
      </c>
      <c r="G66" s="41">
        <f>G67</f>
        <v>8174</v>
      </c>
      <c r="H66" s="49">
        <f t="shared" si="0"/>
        <v>0.0062876923076923075</v>
      </c>
    </row>
    <row r="67" spans="1:8" ht="22.5" customHeight="1">
      <c r="A67" s="1"/>
      <c r="B67" s="7"/>
      <c r="C67" s="7"/>
      <c r="D67" s="55" t="s">
        <v>7</v>
      </c>
      <c r="E67" s="30" t="s">
        <v>8</v>
      </c>
      <c r="F67" s="41">
        <f>F68+F69</f>
        <v>1300000</v>
      </c>
      <c r="G67" s="41">
        <f>G68+G69</f>
        <v>8174</v>
      </c>
      <c r="H67" s="49">
        <f t="shared" si="0"/>
        <v>0.0062876923076923075</v>
      </c>
    </row>
    <row r="68" spans="1:8" ht="16.5" customHeight="1">
      <c r="A68" s="1"/>
      <c r="B68" s="7"/>
      <c r="C68" s="7"/>
      <c r="D68" s="62"/>
      <c r="E68" s="21" t="s">
        <v>66</v>
      </c>
      <c r="F68" s="36">
        <v>1100000</v>
      </c>
      <c r="G68" s="37">
        <v>2074</v>
      </c>
      <c r="H68" s="50">
        <f>G68/F68</f>
        <v>0.0018854545454545454</v>
      </c>
    </row>
    <row r="69" spans="1:8" ht="15.75">
      <c r="A69" s="1"/>
      <c r="B69" s="11"/>
      <c r="C69" s="10"/>
      <c r="D69" s="63"/>
      <c r="E69" s="21" t="s">
        <v>67</v>
      </c>
      <c r="F69" s="36">
        <v>200000</v>
      </c>
      <c r="G69" s="12">
        <v>6100</v>
      </c>
      <c r="H69" s="50">
        <f>G69/F69</f>
        <v>0.0305</v>
      </c>
    </row>
    <row r="70" spans="2:8" ht="15.75">
      <c r="B70" s="14"/>
      <c r="C70" s="14"/>
      <c r="D70" s="14"/>
      <c r="E70" s="15"/>
      <c r="F70" s="48">
        <f>F3+F14+F34+F40+F47+F61+F65</f>
        <v>5733351</v>
      </c>
      <c r="G70" s="48">
        <f>G3+G14+G34+G40+G47+G61+G65</f>
        <v>196219.16</v>
      </c>
      <c r="H70" s="49">
        <f>G70/F70</f>
        <v>0.03422416663483537</v>
      </c>
    </row>
  </sheetData>
  <sheetProtection/>
  <mergeCells count="28">
    <mergeCell ref="B57:B60"/>
    <mergeCell ref="C56:C60"/>
    <mergeCell ref="D56:E56"/>
    <mergeCell ref="C3:E3"/>
    <mergeCell ref="C14:E14"/>
    <mergeCell ref="D15:E15"/>
    <mergeCell ref="D4:E4"/>
    <mergeCell ref="D22:E22"/>
    <mergeCell ref="C34:E34"/>
    <mergeCell ref="D35:E35"/>
    <mergeCell ref="C47:E47"/>
    <mergeCell ref="D41:E41"/>
    <mergeCell ref="D18:E18"/>
    <mergeCell ref="B15:B33"/>
    <mergeCell ref="C5:C13"/>
    <mergeCell ref="G1:H1"/>
    <mergeCell ref="B1:F1"/>
    <mergeCell ref="C40:E40"/>
    <mergeCell ref="C18:C21"/>
    <mergeCell ref="D19:D21"/>
    <mergeCell ref="D66:E66"/>
    <mergeCell ref="D67:D69"/>
    <mergeCell ref="C61:E61"/>
    <mergeCell ref="D62:E62"/>
    <mergeCell ref="D63:D64"/>
    <mergeCell ref="C65:E65"/>
    <mergeCell ref="D44:E44"/>
    <mergeCell ref="D48:E48"/>
  </mergeCells>
  <printOptions horizontalCentered="1"/>
  <pageMargins left="0.7874015748031497" right="0.7874015748031497" top="0.7874015748031497" bottom="0.7874015748031497" header="0.5118110236220472" footer="0.5118110236220472"/>
  <pageSetup fitToHeight="2" fitToWidth="1" orientation="portrait" paperSize="9" scale="78" r:id="rId1"/>
  <headerFooter alignWithMargins="0">
    <oddFooter>&amp;CStrona &amp;P z &amp;N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Księgowość</cp:lastModifiedBy>
  <cp:lastPrinted>2009-08-28T09:12:23Z</cp:lastPrinted>
  <dcterms:modified xsi:type="dcterms:W3CDTF">2009-08-28T09:14:07Z</dcterms:modified>
  <cp:category/>
  <cp:version/>
  <cp:contentType/>
  <cp:contentStatus/>
</cp:coreProperties>
</file>